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harts/chart2.xml" ContentType="application/vnd.openxmlformats-officedocument.drawingml.chart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<sst xmlns="http://schemas.openxmlformats.org/spreadsheetml/2006/main" count="17" uniqueCount="14">
  <si>
    <t xml:space="preserve">Standing loss</t>
  </si>
  <si>
    <t xml:space="preserve">Cost (e)</t>
  </si>
  <si>
    <t xml:space="preserve">Cost (g)</t>
  </si>
  <si>
    <t xml:space="preserve">Delta</t>
  </si>
  <si>
    <t xml:space="preserve">Energy (kWh)</t>
  </si>
  <si>
    <t xml:space="preserve">Water heated (liter)</t>
  </si>
  <si>
    <t xml:space="preserve">Cost (h)</t>
  </si>
  <si>
    <t xml:space="preserve">Equivalent cost of LPG explained</t>
  </si>
  <si>
    <t xml:space="preserve">Calorific content (MJ/kg)</t>
  </si>
  <si>
    <t xml:space="preserve">Equivalent kWh</t>
  </si>
  <si>
    <t xml:space="preserve">Cost per kg</t>
  </si>
  <si>
    <t xml:space="preserve">←fill this in</t>
  </si>
  <si>
    <t xml:space="preserve">Estimated efficiency of gas heater</t>
  </si>
  <si>
    <t xml:space="preserve">Estimated cost of LPG per kWh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</si>
</sst>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.00"/>
    <numFmt numFmtId="167" formatCode="General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i val="true"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barChart>
        <c:barDir val="col"/>
        <c:grouping val="clustered"/>
        <c:varyColors val="0"/>
        <c:ser>
          <c:idx val="0"/>
          <c:order val="0"/>
          <c:tx>
            <c:strRef>
              <c:f>Sheet1!$C$5</c:f>
              <c:strCache>
                <c:ptCount val="1"/>
                <c:pt idx="0">
                  <c:v>Cost (g)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cat>
            <c:strRef>
              <c:f>Sheet1!$B$6:$B$25</c:f>
              <c:strCache>
                <c:ptCount val="20"/>
                <c:pt idx="0">
                  <c:v>0</c:v>
                </c:pt>
                <c:pt idx="1">
                  <c:v>21.55</c:v>
                </c:pt>
                <c:pt idx="2">
                  <c:v>43.10</c:v>
                </c:pt>
                <c:pt idx="3">
                  <c:v>64.66</c:v>
                </c:pt>
                <c:pt idx="4">
                  <c:v>86.21</c:v>
                </c:pt>
                <c:pt idx="5">
                  <c:v>107.76</c:v>
                </c:pt>
                <c:pt idx="6">
                  <c:v>129.31</c:v>
                </c:pt>
                <c:pt idx="7">
                  <c:v>150.86</c:v>
                </c:pt>
                <c:pt idx="8">
                  <c:v>172.41</c:v>
                </c:pt>
                <c:pt idx="9">
                  <c:v>193.97</c:v>
                </c:pt>
                <c:pt idx="10">
                  <c:v>215.52</c:v>
                </c:pt>
                <c:pt idx="11">
                  <c:v>237.07</c:v>
                </c:pt>
                <c:pt idx="12">
                  <c:v>258.62</c:v>
                </c:pt>
                <c:pt idx="13">
                  <c:v>280.17</c:v>
                </c:pt>
                <c:pt idx="14">
                  <c:v>301.72</c:v>
                </c:pt>
                <c:pt idx="15">
                  <c:v>323.28</c:v>
                </c:pt>
                <c:pt idx="16">
                  <c:v>344.83</c:v>
                </c:pt>
                <c:pt idx="17">
                  <c:v>366.38</c:v>
                </c:pt>
                <c:pt idx="18">
                  <c:v>387.93</c:v>
                </c:pt>
                <c:pt idx="19">
                  <c:v>409.48</c:v>
                </c:pt>
              </c:strCache>
            </c:strRef>
          </c:cat>
          <c:val>
            <c:numRef>
              <c:f>Sheet1!$C$6:$C$25</c:f>
              <c:numCache>
                <c:formatCode>General</c:formatCode>
                <c:ptCount val="20"/>
                <c:pt idx="0">
                  <c:v>0</c:v>
                </c:pt>
                <c:pt idx="1">
                  <c:v>3.25379349240989</c:v>
                </c:pt>
                <c:pt idx="2">
                  <c:v>6.50758698481978</c:v>
                </c:pt>
                <c:pt idx="3">
                  <c:v>9.76138047722967</c:v>
                </c:pt>
                <c:pt idx="4">
                  <c:v>13.0151739696396</c:v>
                </c:pt>
                <c:pt idx="5">
                  <c:v>16.2689674620495</c:v>
                </c:pt>
                <c:pt idx="6">
                  <c:v>19.5227609544593</c:v>
                </c:pt>
                <c:pt idx="7">
                  <c:v>22.7765544468692</c:v>
                </c:pt>
                <c:pt idx="8">
                  <c:v>26.0303479392791</c:v>
                </c:pt>
                <c:pt idx="9">
                  <c:v>29.284141431689</c:v>
                </c:pt>
                <c:pt idx="10">
                  <c:v>32.5379349240989</c:v>
                </c:pt>
                <c:pt idx="11">
                  <c:v>35.7917284165088</c:v>
                </c:pt>
                <c:pt idx="12">
                  <c:v>39.0455219089187</c:v>
                </c:pt>
                <c:pt idx="13">
                  <c:v>42.2993154013286</c:v>
                </c:pt>
                <c:pt idx="14">
                  <c:v>45.5531088937385</c:v>
                </c:pt>
                <c:pt idx="15">
                  <c:v>48.8069023861484</c:v>
                </c:pt>
                <c:pt idx="16">
                  <c:v>52.0606958785583</c:v>
                </c:pt>
                <c:pt idx="17">
                  <c:v>55.3144893709681</c:v>
                </c:pt>
                <c:pt idx="18">
                  <c:v>58.568282863378</c:v>
                </c:pt>
                <c:pt idx="19">
                  <c:v>61.8220763557879</c:v>
                </c:pt>
              </c:numCache>
            </c:numRef>
          </c:val>
        </c:ser>
        <c:ser>
          <c:idx val="1"/>
          <c:order val="1"/>
          <c:tx>
            <c:strRef>
              <c:f>Sheet1!$D$5</c:f>
              <c:strCache>
                <c:ptCount val="1"/>
                <c:pt idx="0">
                  <c:v>Cost (e)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cat>
            <c:strRef>
              <c:f>Sheet1!$B$6:$B$25</c:f>
              <c:strCache>
                <c:ptCount val="20"/>
                <c:pt idx="0">
                  <c:v>0</c:v>
                </c:pt>
                <c:pt idx="1">
                  <c:v>21.55</c:v>
                </c:pt>
                <c:pt idx="2">
                  <c:v>43.10</c:v>
                </c:pt>
                <c:pt idx="3">
                  <c:v>64.66</c:v>
                </c:pt>
                <c:pt idx="4">
                  <c:v>86.21</c:v>
                </c:pt>
                <c:pt idx="5">
                  <c:v>107.76</c:v>
                </c:pt>
                <c:pt idx="6">
                  <c:v>129.31</c:v>
                </c:pt>
                <c:pt idx="7">
                  <c:v>150.86</c:v>
                </c:pt>
                <c:pt idx="8">
                  <c:v>172.41</c:v>
                </c:pt>
                <c:pt idx="9">
                  <c:v>193.97</c:v>
                </c:pt>
                <c:pt idx="10">
                  <c:v>215.52</c:v>
                </c:pt>
                <c:pt idx="11">
                  <c:v>237.07</c:v>
                </c:pt>
                <c:pt idx="12">
                  <c:v>258.62</c:v>
                </c:pt>
                <c:pt idx="13">
                  <c:v>280.17</c:v>
                </c:pt>
                <c:pt idx="14">
                  <c:v>301.72</c:v>
                </c:pt>
                <c:pt idx="15">
                  <c:v>323.28</c:v>
                </c:pt>
                <c:pt idx="16">
                  <c:v>344.83</c:v>
                </c:pt>
                <c:pt idx="17">
                  <c:v>366.38</c:v>
                </c:pt>
                <c:pt idx="18">
                  <c:v>387.93</c:v>
                </c:pt>
                <c:pt idx="19">
                  <c:v>409.48</c:v>
                </c:pt>
              </c:strCache>
            </c:strRef>
          </c:cat>
          <c:val>
            <c:numRef>
              <c:f>Sheet1!$D$6:$D$25</c:f>
              <c:numCache>
                <c:formatCode>General</c:formatCode>
                <c:ptCount val="20"/>
                <c:pt idx="0">
                  <c:v>0</c:v>
                </c:pt>
                <c:pt idx="1">
                  <c:v>7.2</c:v>
                </c:pt>
                <c:pt idx="2">
                  <c:v>9.6</c:v>
                </c:pt>
                <c:pt idx="3">
                  <c:v>12</c:v>
                </c:pt>
                <c:pt idx="4">
                  <c:v>14.4</c:v>
                </c:pt>
                <c:pt idx="5">
                  <c:v>16.8</c:v>
                </c:pt>
                <c:pt idx="6">
                  <c:v>19.2</c:v>
                </c:pt>
                <c:pt idx="7">
                  <c:v>21.6</c:v>
                </c:pt>
                <c:pt idx="8">
                  <c:v>24</c:v>
                </c:pt>
                <c:pt idx="9">
                  <c:v>26.4</c:v>
                </c:pt>
                <c:pt idx="10">
                  <c:v>28.8</c:v>
                </c:pt>
                <c:pt idx="11">
                  <c:v>31.2</c:v>
                </c:pt>
                <c:pt idx="12">
                  <c:v>33.6</c:v>
                </c:pt>
                <c:pt idx="13">
                  <c:v>36</c:v>
                </c:pt>
                <c:pt idx="14">
                  <c:v>38.4</c:v>
                </c:pt>
                <c:pt idx="15">
                  <c:v>40.8</c:v>
                </c:pt>
                <c:pt idx="16">
                  <c:v>43.2</c:v>
                </c:pt>
                <c:pt idx="17">
                  <c:v>45.6</c:v>
                </c:pt>
                <c:pt idx="18">
                  <c:v>48</c:v>
                </c:pt>
                <c:pt idx="19">
                  <c:v>50.4</c:v>
                </c:pt>
              </c:numCache>
            </c:numRef>
          </c:val>
        </c:ser>
        <c:ser>
          <c:idx val="2"/>
          <c:order val="2"/>
          <c:tx>
            <c:strRef>
              <c:f>Sheet1!$E$5</c:f>
              <c:strCache>
                <c:ptCount val="1"/>
                <c:pt idx="0">
                  <c:v>Cost (h)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cat>
            <c:strRef>
              <c:f>Sheet1!$B$6:$B$25</c:f>
              <c:strCache>
                <c:ptCount val="20"/>
                <c:pt idx="0">
                  <c:v>0</c:v>
                </c:pt>
                <c:pt idx="1">
                  <c:v>21.55</c:v>
                </c:pt>
                <c:pt idx="2">
                  <c:v>43.10</c:v>
                </c:pt>
                <c:pt idx="3">
                  <c:v>64.66</c:v>
                </c:pt>
                <c:pt idx="4">
                  <c:v>86.21</c:v>
                </c:pt>
                <c:pt idx="5">
                  <c:v>107.76</c:v>
                </c:pt>
                <c:pt idx="6">
                  <c:v>129.31</c:v>
                </c:pt>
                <c:pt idx="7">
                  <c:v>150.86</c:v>
                </c:pt>
                <c:pt idx="8">
                  <c:v>172.41</c:v>
                </c:pt>
                <c:pt idx="9">
                  <c:v>193.97</c:v>
                </c:pt>
                <c:pt idx="10">
                  <c:v>215.52</c:v>
                </c:pt>
                <c:pt idx="11">
                  <c:v>237.07</c:v>
                </c:pt>
                <c:pt idx="12">
                  <c:v>258.62</c:v>
                </c:pt>
                <c:pt idx="13">
                  <c:v>280.17</c:v>
                </c:pt>
                <c:pt idx="14">
                  <c:v>301.72</c:v>
                </c:pt>
                <c:pt idx="15">
                  <c:v>323.28</c:v>
                </c:pt>
                <c:pt idx="16">
                  <c:v>344.83</c:v>
                </c:pt>
                <c:pt idx="17">
                  <c:v>366.38</c:v>
                </c:pt>
                <c:pt idx="18">
                  <c:v>387.93</c:v>
                </c:pt>
                <c:pt idx="19">
                  <c:v>409.48</c:v>
                </c:pt>
              </c:strCache>
            </c:strRef>
          </c:cat>
          <c:val>
            <c:numRef>
              <c:f>Sheet1!$E$6:$E$25</c:f>
              <c:numCache>
                <c:formatCode>General</c:formatCode>
                <c:ptCount val="20"/>
                <c:pt idx="0">
                  <c:v>0</c:v>
                </c:pt>
                <c:pt idx="1">
                  <c:v>2.05714285714286</c:v>
                </c:pt>
                <c:pt idx="2">
                  <c:v>2.74285714285714</c:v>
                </c:pt>
                <c:pt idx="3">
                  <c:v>3.42857142857143</c:v>
                </c:pt>
                <c:pt idx="4">
                  <c:v>4.11428571428571</c:v>
                </c:pt>
                <c:pt idx="5">
                  <c:v>4.8</c:v>
                </c:pt>
                <c:pt idx="6">
                  <c:v>5.48571428571429</c:v>
                </c:pt>
                <c:pt idx="7">
                  <c:v>6.17142857142857</c:v>
                </c:pt>
                <c:pt idx="8">
                  <c:v>6.85714285714286</c:v>
                </c:pt>
                <c:pt idx="9">
                  <c:v>7.54285714285714</c:v>
                </c:pt>
                <c:pt idx="10">
                  <c:v>8.22857142857143</c:v>
                </c:pt>
                <c:pt idx="11">
                  <c:v>8.91428571428571</c:v>
                </c:pt>
                <c:pt idx="12">
                  <c:v>9.6</c:v>
                </c:pt>
                <c:pt idx="13">
                  <c:v>10.2857142857143</c:v>
                </c:pt>
                <c:pt idx="14">
                  <c:v>10.9714285714286</c:v>
                </c:pt>
                <c:pt idx="15">
                  <c:v>11.6571428571429</c:v>
                </c:pt>
                <c:pt idx="16">
                  <c:v>12.3428571428571</c:v>
                </c:pt>
                <c:pt idx="17">
                  <c:v>13.0285714285714</c:v>
                </c:pt>
                <c:pt idx="18">
                  <c:v>13.7142857142857</c:v>
                </c:pt>
                <c:pt idx="19">
                  <c:v>14.4</c:v>
                </c:pt>
              </c:numCache>
            </c:numRef>
          </c:val>
        </c:ser>
        <c:gapWidth val="100"/>
        <c:overlap val="0"/>
        <c:axId val="30988304"/>
        <c:axId val="90571038"/>
      </c:barChart>
      <c:catAx>
        <c:axId val="30988304"/>
        <c:scaling>
          <c:orientation val="minMax"/>
        </c:scaling>
        <c:delete val="0"/>
        <c:axPos val="b"/>
        <c:numFmt formatCode="#.00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0571038"/>
        <c:crossesAt val="0"/>
        <c:auto val="1"/>
        <c:lblAlgn val="ctr"/>
        <c:lblOffset val="100"/>
        <c:noMultiLvlLbl val="0"/>
      </c:catAx>
      <c:valAx>
        <c:axId val="90571038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0988304"/>
        <c:crosses val="autoZero"/>
        <c:crossBetween val="between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2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78120</xdr:colOff>
      <xdr:row>4</xdr:row>
      <xdr:rowOff>77760</xdr:rowOff>
    </xdr:from>
    <xdr:to>
      <xdr:col>13</xdr:col>
      <xdr:colOff>553320</xdr:colOff>
      <xdr:row>24</xdr:row>
      <xdr:rowOff>64800</xdr:rowOff>
    </xdr:to>
    <xdr:graphicFrame>
      <xdr:nvGraphicFramePr>
        <xdr:cNvPr id="0" name=""/>
        <xdr:cNvGraphicFramePr/>
      </xdr:nvGraphicFramePr>
      <xdr:xfrm>
        <a:off x="5621400" y="727920"/>
        <a:ext cx="6977520" cy="3238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3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24" activeCellId="0" sqref="E24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1.54"/>
    <col collapsed="false" customWidth="true" hidden="false" outlineLevel="0" max="2" min="2" style="0" width="17.68"/>
    <col collapsed="false" customWidth="true" hidden="false" outlineLevel="0" max="3" min="3" style="0" width="8.06"/>
    <col collapsed="false" customWidth="true" hidden="false" outlineLevel="0" max="4" min="4" style="0" width="15.46"/>
    <col collapsed="false" customWidth="true" hidden="false" outlineLevel="0" max="5" min="5" style="0" width="15.83"/>
  </cols>
  <sheetData>
    <row r="1" customFormat="false" ht="12.8" hidden="false" customHeight="false" outlineLevel="0" collapsed="false">
      <c r="A1" s="1" t="s">
        <v>0</v>
      </c>
      <c r="B1" s="2" t="n">
        <v>2</v>
      </c>
      <c r="C1" s="1"/>
      <c r="D1" s="1"/>
    </row>
    <row r="2" customFormat="false" ht="12.8" hidden="false" customHeight="false" outlineLevel="0" collapsed="false">
      <c r="A2" s="1" t="s">
        <v>1</v>
      </c>
      <c r="B2" s="2" t="n">
        <v>2.4</v>
      </c>
      <c r="C2" s="1"/>
      <c r="D2" s="1"/>
    </row>
    <row r="3" customFormat="false" ht="12.8" hidden="false" customHeight="false" outlineLevel="0" collapsed="false">
      <c r="A3" s="1" t="s">
        <v>2</v>
      </c>
      <c r="B3" s="2" t="n">
        <f aca="false">B35</f>
        <v>3.25379349240989</v>
      </c>
      <c r="C3" s="1"/>
      <c r="D3" s="1"/>
    </row>
    <row r="4" customFormat="false" ht="12.8" hidden="false" customHeight="false" outlineLevel="0" collapsed="false">
      <c r="A4" s="1" t="s">
        <v>3</v>
      </c>
      <c r="B4" s="2" t="n">
        <v>40</v>
      </c>
      <c r="C4" s="1"/>
      <c r="D4" s="1"/>
    </row>
    <row r="5" customFormat="false" ht="12.8" hidden="false" customHeight="false" outlineLevel="0" collapsed="false">
      <c r="A5" s="3" t="s">
        <v>4</v>
      </c>
      <c r="B5" s="4" t="s">
        <v>5</v>
      </c>
      <c r="C5" s="4" t="s">
        <v>2</v>
      </c>
      <c r="D5" s="4" t="s">
        <v>1</v>
      </c>
      <c r="E5" s="5" t="s">
        <v>6</v>
      </c>
    </row>
    <row r="6" customFormat="false" ht="12.8" hidden="false" customHeight="false" outlineLevel="0" collapsed="false">
      <c r="A6" s="6" t="n">
        <v>0</v>
      </c>
      <c r="B6" s="7" t="n">
        <v>0</v>
      </c>
      <c r="C6" s="7" t="n">
        <v>0</v>
      </c>
      <c r="D6" s="7" t="n">
        <v>0</v>
      </c>
      <c r="E6" s="8" t="n">
        <v>0</v>
      </c>
    </row>
    <row r="7" customFormat="false" ht="12.8" hidden="false" customHeight="false" outlineLevel="0" collapsed="false">
      <c r="A7" s="9" t="n">
        <v>1</v>
      </c>
      <c r="B7" s="10" t="n">
        <f aca="false">A7*1000/(1.16*$B$4)</f>
        <v>21.551724137931</v>
      </c>
      <c r="C7" s="10" t="n">
        <f aca="false">A7*$B$3</f>
        <v>3.25379349240989</v>
      </c>
      <c r="D7" s="11" t="n">
        <f aca="false">(A7+$B$1)*$B$2</f>
        <v>7.2</v>
      </c>
      <c r="E7" s="12" t="n">
        <f aca="false">D7/3.5</f>
        <v>2.05714285714286</v>
      </c>
    </row>
    <row r="8" customFormat="false" ht="12.8" hidden="false" customHeight="false" outlineLevel="0" collapsed="false">
      <c r="A8" s="9" t="n">
        <v>2</v>
      </c>
      <c r="B8" s="10" t="n">
        <f aca="false">A8*1000/(1.16*$B$4)</f>
        <v>43.1034482758621</v>
      </c>
      <c r="C8" s="10" t="n">
        <f aca="false">A8*$B$3</f>
        <v>6.50758698481978</v>
      </c>
      <c r="D8" s="11" t="n">
        <f aca="false">(A8+$B$1)*$B$2</f>
        <v>9.6</v>
      </c>
      <c r="E8" s="12" t="n">
        <f aca="false">D8/3.5</f>
        <v>2.74285714285714</v>
      </c>
    </row>
    <row r="9" customFormat="false" ht="12.8" hidden="false" customHeight="false" outlineLevel="0" collapsed="false">
      <c r="A9" s="9" t="n">
        <v>3</v>
      </c>
      <c r="B9" s="10" t="n">
        <f aca="false">A9*1000/(1.16*$B$4)</f>
        <v>64.6551724137931</v>
      </c>
      <c r="C9" s="10" t="n">
        <f aca="false">A9*$B$3</f>
        <v>9.76138047722967</v>
      </c>
      <c r="D9" s="11" t="n">
        <f aca="false">(A9+$B$1)*$B$2</f>
        <v>12</v>
      </c>
      <c r="E9" s="12" t="n">
        <f aca="false">D9/3.5</f>
        <v>3.42857142857143</v>
      </c>
    </row>
    <row r="10" customFormat="false" ht="12.8" hidden="false" customHeight="false" outlineLevel="0" collapsed="false">
      <c r="A10" s="9" t="n">
        <v>4</v>
      </c>
      <c r="B10" s="10" t="n">
        <f aca="false">A10*1000/(1.16*$B$4)</f>
        <v>86.2068965517241</v>
      </c>
      <c r="C10" s="10" t="n">
        <f aca="false">A10*$B$3</f>
        <v>13.0151739696396</v>
      </c>
      <c r="D10" s="11" t="n">
        <f aca="false">(A10+$B$1)*$B$2</f>
        <v>14.4</v>
      </c>
      <c r="E10" s="12" t="n">
        <f aca="false">D10/3.5</f>
        <v>4.11428571428571</v>
      </c>
    </row>
    <row r="11" customFormat="false" ht="12.8" hidden="false" customHeight="false" outlineLevel="0" collapsed="false">
      <c r="A11" s="9" t="n">
        <v>5</v>
      </c>
      <c r="B11" s="10" t="n">
        <f aca="false">A11*1000/(1.16*$B$4)</f>
        <v>107.758620689655</v>
      </c>
      <c r="C11" s="10" t="n">
        <f aca="false">A11*$B$3</f>
        <v>16.2689674620495</v>
      </c>
      <c r="D11" s="11" t="n">
        <f aca="false">(A11+$B$1)*$B$2</f>
        <v>16.8</v>
      </c>
      <c r="E11" s="12" t="n">
        <f aca="false">D11/3.5</f>
        <v>4.8</v>
      </c>
    </row>
    <row r="12" customFormat="false" ht="12.8" hidden="false" customHeight="false" outlineLevel="0" collapsed="false">
      <c r="A12" s="9" t="n">
        <v>6</v>
      </c>
      <c r="B12" s="10" t="n">
        <f aca="false">A12*1000/(1.16*$B$4)</f>
        <v>129.310344827586</v>
      </c>
      <c r="C12" s="10" t="n">
        <f aca="false">A12*$B$3</f>
        <v>19.5227609544593</v>
      </c>
      <c r="D12" s="11" t="n">
        <f aca="false">(A12+$B$1)*$B$2</f>
        <v>19.2</v>
      </c>
      <c r="E12" s="12" t="n">
        <f aca="false">D12/3.5</f>
        <v>5.48571428571429</v>
      </c>
    </row>
    <row r="13" customFormat="false" ht="12.8" hidden="false" customHeight="false" outlineLevel="0" collapsed="false">
      <c r="A13" s="9" t="n">
        <v>7</v>
      </c>
      <c r="B13" s="10" t="n">
        <f aca="false">A13*1000/(1.16*$B$4)</f>
        <v>150.862068965517</v>
      </c>
      <c r="C13" s="10" t="n">
        <f aca="false">A13*$B$3</f>
        <v>22.7765544468692</v>
      </c>
      <c r="D13" s="11" t="n">
        <f aca="false">(A13+$B$1)*$B$2</f>
        <v>21.6</v>
      </c>
      <c r="E13" s="12" t="n">
        <f aca="false">D13/3.5</f>
        <v>6.17142857142857</v>
      </c>
    </row>
    <row r="14" customFormat="false" ht="12.8" hidden="false" customHeight="false" outlineLevel="0" collapsed="false">
      <c r="A14" s="9" t="n">
        <v>8</v>
      </c>
      <c r="B14" s="10" t="n">
        <f aca="false">A14*1000/(1.16*$B$4)</f>
        <v>172.413793103448</v>
      </c>
      <c r="C14" s="10" t="n">
        <f aca="false">A14*$B$3</f>
        <v>26.0303479392791</v>
      </c>
      <c r="D14" s="11" t="n">
        <f aca="false">(A14+$B$1)*$B$2</f>
        <v>24</v>
      </c>
      <c r="E14" s="12" t="n">
        <f aca="false">D14/3.5</f>
        <v>6.85714285714286</v>
      </c>
    </row>
    <row r="15" customFormat="false" ht="12.8" hidden="false" customHeight="false" outlineLevel="0" collapsed="false">
      <c r="A15" s="9" t="n">
        <v>9</v>
      </c>
      <c r="B15" s="10" t="n">
        <f aca="false">A15*1000/(1.16*$B$4)</f>
        <v>193.965517241379</v>
      </c>
      <c r="C15" s="10" t="n">
        <f aca="false">A15*$B$3</f>
        <v>29.284141431689</v>
      </c>
      <c r="D15" s="11" t="n">
        <f aca="false">(A15+$B$1)*$B$2</f>
        <v>26.4</v>
      </c>
      <c r="E15" s="12" t="n">
        <f aca="false">D15/3.5</f>
        <v>7.54285714285714</v>
      </c>
    </row>
    <row r="16" customFormat="false" ht="12.8" hidden="false" customHeight="false" outlineLevel="0" collapsed="false">
      <c r="A16" s="9" t="n">
        <v>10</v>
      </c>
      <c r="B16" s="10" t="n">
        <f aca="false">A16*1000/(1.16*$B$4)</f>
        <v>215.51724137931</v>
      </c>
      <c r="C16" s="10" t="n">
        <f aca="false">A16*$B$3</f>
        <v>32.5379349240989</v>
      </c>
      <c r="D16" s="11" t="n">
        <f aca="false">(A16+$B$1)*$B$2</f>
        <v>28.8</v>
      </c>
      <c r="E16" s="12" t="n">
        <f aca="false">D16/3.5</f>
        <v>8.22857142857143</v>
      </c>
    </row>
    <row r="17" customFormat="false" ht="12.8" hidden="false" customHeight="false" outlineLevel="0" collapsed="false">
      <c r="A17" s="9" t="n">
        <v>11</v>
      </c>
      <c r="B17" s="10" t="n">
        <f aca="false">A17*1000/(1.16*$B$4)</f>
        <v>237.068965517241</v>
      </c>
      <c r="C17" s="10" t="n">
        <f aca="false">A17*$B$3</f>
        <v>35.7917284165088</v>
      </c>
      <c r="D17" s="11" t="n">
        <f aca="false">(A17+$B$1)*$B$2</f>
        <v>31.2</v>
      </c>
      <c r="E17" s="12" t="n">
        <f aca="false">D17/3.5</f>
        <v>8.91428571428571</v>
      </c>
    </row>
    <row r="18" customFormat="false" ht="12.8" hidden="false" customHeight="false" outlineLevel="0" collapsed="false">
      <c r="A18" s="9" t="n">
        <v>12</v>
      </c>
      <c r="B18" s="10" t="n">
        <f aca="false">A18*1000/(1.16*$B$4)</f>
        <v>258.620689655172</v>
      </c>
      <c r="C18" s="10" t="n">
        <f aca="false">A18*$B$3</f>
        <v>39.0455219089187</v>
      </c>
      <c r="D18" s="11" t="n">
        <f aca="false">(A18+$B$1)*$B$2</f>
        <v>33.6</v>
      </c>
      <c r="E18" s="12" t="n">
        <f aca="false">D18/3.5</f>
        <v>9.6</v>
      </c>
    </row>
    <row r="19" customFormat="false" ht="12.8" hidden="false" customHeight="false" outlineLevel="0" collapsed="false">
      <c r="A19" s="9" t="n">
        <v>13</v>
      </c>
      <c r="B19" s="10" t="n">
        <f aca="false">A19*1000/(1.16*$B$4)</f>
        <v>280.172413793103</v>
      </c>
      <c r="C19" s="10" t="n">
        <f aca="false">A19*$B$3</f>
        <v>42.2993154013286</v>
      </c>
      <c r="D19" s="11" t="n">
        <f aca="false">(A19+$B$1)*$B$2</f>
        <v>36</v>
      </c>
      <c r="E19" s="12" t="n">
        <f aca="false">D19/3.5</f>
        <v>10.2857142857143</v>
      </c>
    </row>
    <row r="20" customFormat="false" ht="12.8" hidden="false" customHeight="false" outlineLevel="0" collapsed="false">
      <c r="A20" s="9" t="n">
        <v>14</v>
      </c>
      <c r="B20" s="10" t="n">
        <f aca="false">A20*1000/(1.16*$B$4)</f>
        <v>301.724137931034</v>
      </c>
      <c r="C20" s="10" t="n">
        <f aca="false">A20*$B$3</f>
        <v>45.5531088937385</v>
      </c>
      <c r="D20" s="11" t="n">
        <f aca="false">(A20+$B$1)*$B$2</f>
        <v>38.4</v>
      </c>
      <c r="E20" s="12" t="n">
        <f aca="false">D20/3.5</f>
        <v>10.9714285714286</v>
      </c>
    </row>
    <row r="21" customFormat="false" ht="12.8" hidden="false" customHeight="false" outlineLevel="0" collapsed="false">
      <c r="A21" s="9" t="n">
        <v>15</v>
      </c>
      <c r="B21" s="10" t="n">
        <f aca="false">A21*1000/(1.16*$B$4)</f>
        <v>323.275862068966</v>
      </c>
      <c r="C21" s="10" t="n">
        <f aca="false">A21*$B$3</f>
        <v>48.8069023861484</v>
      </c>
      <c r="D21" s="11" t="n">
        <f aca="false">(A21+$B$1)*$B$2</f>
        <v>40.8</v>
      </c>
      <c r="E21" s="12" t="n">
        <f aca="false">D21/3.5</f>
        <v>11.6571428571429</v>
      </c>
    </row>
    <row r="22" customFormat="false" ht="12.8" hidden="false" customHeight="false" outlineLevel="0" collapsed="false">
      <c r="A22" s="9" t="n">
        <v>16</v>
      </c>
      <c r="B22" s="10" t="n">
        <f aca="false">A22*1000/(1.16*$B$4)</f>
        <v>344.827586206897</v>
      </c>
      <c r="C22" s="10" t="n">
        <f aca="false">A22*$B$3</f>
        <v>52.0606958785583</v>
      </c>
      <c r="D22" s="11" t="n">
        <f aca="false">(A22+$B$1)*$B$2</f>
        <v>43.2</v>
      </c>
      <c r="E22" s="12" t="n">
        <f aca="false">D22/3.5</f>
        <v>12.3428571428571</v>
      </c>
    </row>
    <row r="23" customFormat="false" ht="12.8" hidden="false" customHeight="false" outlineLevel="0" collapsed="false">
      <c r="A23" s="9" t="n">
        <v>17</v>
      </c>
      <c r="B23" s="10" t="n">
        <f aca="false">A23*1000/(1.16*$B$4)</f>
        <v>366.379310344828</v>
      </c>
      <c r="C23" s="10" t="n">
        <f aca="false">A23*$B$3</f>
        <v>55.3144893709681</v>
      </c>
      <c r="D23" s="11" t="n">
        <f aca="false">(A23+$B$1)*$B$2</f>
        <v>45.6</v>
      </c>
      <c r="E23" s="12" t="n">
        <f aca="false">D23/3.5</f>
        <v>13.0285714285714</v>
      </c>
    </row>
    <row r="24" customFormat="false" ht="12.8" hidden="false" customHeight="false" outlineLevel="0" collapsed="false">
      <c r="A24" s="9" t="n">
        <v>18</v>
      </c>
      <c r="B24" s="10" t="n">
        <f aca="false">A24*1000/(1.16*$B$4)</f>
        <v>387.931034482759</v>
      </c>
      <c r="C24" s="10" t="n">
        <f aca="false">A24*$B$3</f>
        <v>58.568282863378</v>
      </c>
      <c r="D24" s="11" t="n">
        <f aca="false">(A24+$B$1)*$B$2</f>
        <v>48</v>
      </c>
      <c r="E24" s="12" t="n">
        <f aca="false">D24/3.5</f>
        <v>13.7142857142857</v>
      </c>
    </row>
    <row r="25" customFormat="false" ht="12.8" hidden="false" customHeight="false" outlineLevel="0" collapsed="false">
      <c r="A25" s="13" t="n">
        <v>19</v>
      </c>
      <c r="B25" s="14" t="n">
        <f aca="false">A25*1000/(1.16*$B$4)</f>
        <v>409.48275862069</v>
      </c>
      <c r="C25" s="14" t="n">
        <f aca="false">A25*$B$3</f>
        <v>61.8220763557879</v>
      </c>
      <c r="D25" s="15" t="n">
        <f aca="false">(A25+$B$1)*$B$2</f>
        <v>50.4</v>
      </c>
      <c r="E25" s="12" t="n">
        <f aca="false">D25/3.5</f>
        <v>14.4</v>
      </c>
    </row>
    <row r="30" customFormat="false" ht="40.25" hidden="false" customHeight="true" outlineLevel="0" collapsed="false">
      <c r="A30" s="16" t="s">
        <v>7</v>
      </c>
      <c r="B30" s="17"/>
      <c r="C30" s="17"/>
      <c r="D30" s="18"/>
    </row>
    <row r="31" customFormat="false" ht="12.8" hidden="false" customHeight="false" outlineLevel="0" collapsed="false">
      <c r="A31" s="9" t="s">
        <v>8</v>
      </c>
      <c r="B31" s="2" t="n">
        <v>46.1</v>
      </c>
      <c r="D31" s="19"/>
    </row>
    <row r="32" customFormat="false" ht="12.8" hidden="false" customHeight="false" outlineLevel="0" collapsed="false">
      <c r="A32" s="9" t="s">
        <v>9</v>
      </c>
      <c r="B32" s="0" t="n">
        <f aca="false">0.277778*B31</f>
        <v>12.8055658</v>
      </c>
      <c r="D32" s="19"/>
    </row>
    <row r="33" customFormat="false" ht="12.8" hidden="false" customHeight="false" outlineLevel="0" collapsed="false">
      <c r="A33" s="9" t="s">
        <v>10</v>
      </c>
      <c r="B33" s="20" t="n">
        <f aca="false">225/9</f>
        <v>25</v>
      </c>
      <c r="C33" s="0" t="s">
        <v>11</v>
      </c>
      <c r="D33" s="19"/>
    </row>
    <row r="34" customFormat="false" ht="23.85" hidden="false" customHeight="false" outlineLevel="0" collapsed="false">
      <c r="A34" s="21" t="s">
        <v>12</v>
      </c>
      <c r="B34" s="22" t="n">
        <v>0.6</v>
      </c>
      <c r="C34" s="0" t="s">
        <v>11</v>
      </c>
      <c r="D34" s="19"/>
    </row>
    <row r="35" customFormat="false" ht="23.85" hidden="false" customHeight="false" outlineLevel="0" collapsed="false">
      <c r="A35" s="23" t="s">
        <v>13</v>
      </c>
      <c r="B35" s="24" t="n">
        <f aca="false">B33/(B32*B34)</f>
        <v>3.25379349240989</v>
      </c>
      <c r="C35" s="15"/>
      <c r="D35" s="25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2021-07-05T16:30:18Z</dcterms:created>
  <dc:creator/>
  <dc:description/>
  <dc:language>en-GB</dc:language>
  <cp:lastModifiedBy/>
  <dcterms:modified xsi:type="dcterms:W3CDTF">2021-07-06T13:27:10Z</dcterms:modified>
  <cp:revision>8</cp:revision>
  <dc:subject/>
  <dc:title/>
</cp:coreProperties>
</file>